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reclin\"/>
    </mc:Choice>
  </mc:AlternateContent>
  <xr:revisionPtr revIDLastSave="0" documentId="13_ncr:1_{ACF3B2B0-BD95-465F-AC77-F1366DB8680D}" xr6:coauthVersionLast="47" xr6:coauthVersionMax="47" xr10:uidLastSave="{00000000-0000-0000-0000-000000000000}"/>
  <bookViews>
    <workbookView xWindow="-110" yWindow="-110" windowWidth="19420" windowHeight="10300" xr2:uid="{5FB391B6-FA21-4B2D-ACAB-50810BCC59B3}"/>
  </bookViews>
  <sheets>
    <sheet name="Planilha1" sheetId="1" r:id="rId1"/>
  </sheets>
  <definedNames>
    <definedName name="_xlchart.v2.0" hidden="1">Planilha1!$A$57:$A$62</definedName>
    <definedName name="_xlchart.v2.1" hidden="1">Planilha1!$B$56</definedName>
    <definedName name="_xlchart.v2.2" hidden="1">Planilha1!$B$57:$B$62</definedName>
    <definedName name="_xlchart.v2.3" hidden="1">Planilha1!$A$57:$A$62</definedName>
    <definedName name="_xlchart.v2.4" hidden="1">Planilha1!$B$56</definedName>
    <definedName name="_xlchart.v2.5" hidden="1">Planilha1!$B$57:$B$62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8" i="1"/>
  <c r="P37" i="1"/>
  <c r="P39" i="1"/>
  <c r="P34" i="1"/>
  <c r="P36" i="1"/>
  <c r="C32" i="1"/>
  <c r="C34" i="1"/>
  <c r="C38" i="1"/>
  <c r="C36" i="1"/>
  <c r="C35" i="1"/>
  <c r="C29" i="1"/>
  <c r="C39" i="1"/>
  <c r="C31" i="1"/>
  <c r="C37" i="1"/>
  <c r="C30" i="1"/>
  <c r="C40" i="1"/>
  <c r="C33" i="1"/>
  <c r="B17" i="1"/>
  <c r="B15" i="1"/>
  <c r="B16" i="1" l="1"/>
</calcChain>
</file>

<file path=xl/sharedStrings.xml><?xml version="1.0" encoding="utf-8"?>
<sst xmlns="http://schemas.openxmlformats.org/spreadsheetml/2006/main" count="78" uniqueCount="70">
  <si>
    <t>Homens</t>
  </si>
  <si>
    <t>Mulheres</t>
  </si>
  <si>
    <t>Gênero</t>
  </si>
  <si>
    <t>Pacientes</t>
  </si>
  <si>
    <t>Gráfico 1</t>
  </si>
  <si>
    <t>Gráfico 2</t>
  </si>
  <si>
    <t>Residência</t>
  </si>
  <si>
    <t>Americana</t>
  </si>
  <si>
    <t>SBO</t>
  </si>
  <si>
    <t>Outros</t>
  </si>
  <si>
    <t>Gráfico 3</t>
  </si>
  <si>
    <t>Faixa etária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</si>
  <si>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</si>
  <si>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</si>
  <si>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</si>
  <si>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</si>
  <si>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</si>
  <si>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</si>
  <si>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</si>
  <si>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</si>
  <si>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</si>
  <si>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</si>
  <si>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</si>
  <si>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</si>
  <si>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</si>
  <si>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</si>
  <si>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03-10</t>
  </si>
  <si>
    <t>11-20</t>
  </si>
  <si>
    <t>Gráfico 4</t>
  </si>
  <si>
    <t>Profissional</t>
  </si>
  <si>
    <t>Consultas</t>
  </si>
  <si>
    <t>Educação física e reab cardíaca</t>
  </si>
  <si>
    <t>Nutrição</t>
  </si>
  <si>
    <t>Serviço social</t>
  </si>
  <si>
    <t>Pacientes submetidos a cirurgia cardíaca</t>
  </si>
  <si>
    <t>Retorno após 1 ano</t>
  </si>
  <si>
    <t>Praticam atividade física</t>
  </si>
  <si>
    <t>Dificuldade em manter medicamento (valor)</t>
  </si>
  <si>
    <t>Ganharam peso</t>
  </si>
  <si>
    <t>Dificuldade para dormir</t>
  </si>
  <si>
    <t>Não deixaram de fumar</t>
  </si>
  <si>
    <t>Consomem bebidas alcoólicas</t>
  </si>
  <si>
    <t>Dão importância à espiritualidade</t>
  </si>
  <si>
    <t>Aumentaram o uso de medicamento</t>
  </si>
  <si>
    <t>Não precisaram de PS ou hospitalização</t>
  </si>
  <si>
    <t>Sem doenças prévias e sem comorbidades</t>
  </si>
  <si>
    <t>Bom relacionamento familiar</t>
  </si>
  <si>
    <t>Nervoso e irritado, com intervenção psiquiátrica</t>
  </si>
  <si>
    <t>% incidência</t>
  </si>
  <si>
    <t>Evento</t>
  </si>
  <si>
    <t>Pressão alta</t>
  </si>
  <si>
    <t>Diabetes descontrolada</t>
  </si>
  <si>
    <t>Colesterol alto</t>
  </si>
  <si>
    <t>Não atinge meta LDL</t>
  </si>
  <si>
    <t>Triglicerídios alto</t>
  </si>
  <si>
    <t>Psicologia</t>
  </si>
  <si>
    <t>Psico</t>
  </si>
  <si>
    <t>Masculino</t>
  </si>
  <si>
    <t>Feminino</t>
  </si>
  <si>
    <t>Ano</t>
  </si>
  <si>
    <t>2021/22</t>
  </si>
  <si>
    <t>Atendimentos</t>
  </si>
  <si>
    <t>Funil mudança de hábitos</t>
  </si>
  <si>
    <t>Equipe multi</t>
  </si>
  <si>
    <t>Reabilitação cardíaca</t>
  </si>
  <si>
    <t>Assistência social</t>
  </si>
  <si>
    <t>Dados após 1 ano</t>
  </si>
  <si>
    <t>Hábitos saudáveis</t>
  </si>
  <si>
    <t>Mudança de hábitos</t>
  </si>
  <si>
    <t>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</si>
</sst>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16" fontId="0" fillId="0" borderId="0" xfId="0" quotePrefix="1" applyNumberFormat="1"/>
    <xf numFmtId="0" fontId="0" fillId="0" borderId="0" xfId="0" quotePrefix="1"/>
    <xf numFmtId="164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Pacientes por gênero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Planilha1!$B$2</c:f>
              <c:strCache>
                <c:ptCount val="1"/>
                <c:pt idx="0">
                  <c:v>Pacientes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4-4966-BF86-A1AA80A9D8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04-4966-BF86-A1AA80A9D8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Planilha1!$A$3:$A$4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Planilha1!$B$3:$B$4</c:f>
              <c:numCache>
                <c:formatCode>General</c:formatCode>
                <c:ptCount val="2"/>
                <c:pt idx="0">
                  <c:v>165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2-4AC9-9246-DEDBB42F93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Pacientes por cidade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Planilha1!$H$2</c:f>
              <c:strCache>
                <c:ptCount val="1"/>
                <c:pt idx="0">
                  <c:v>Pacientes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AA-4BD2-8104-82266B0F0B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AA-4BD2-8104-82266B0F0B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AF-4DFA-B46D-F0FEF4C6E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Planilha1!$G$3:$G$5</c:f>
              <c:strCache>
                <c:ptCount val="3"/>
                <c:pt idx="0">
                  <c:v>Americana</c:v>
                </c:pt>
                <c:pt idx="1">
                  <c:v>SBO</c:v>
                </c:pt>
                <c:pt idx="2">
                  <c:v>Outros</c:v>
                </c:pt>
              </c:strCache>
            </c:strRef>
          </c:cat>
          <c:val>
            <c:numRef>
              <c:f>Planilha1!$H$3:$H$5</c:f>
              <c:numCache>
                <c:formatCode>General</c:formatCode>
                <c:ptCount val="3"/>
                <c:pt idx="0">
                  <c:v>195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AA-4BD2-8104-82266B0F0B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Pacientes por faixa etária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Planilha1!$M$2</c:f>
              <c:strCache>
                <c:ptCount val="1"/>
                <c:pt idx="0">
                  <c:v>Pacientes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Planilha1!$L$3:$L$18</c:f>
              <c:strCache>
                <c:ptCount val="16"/>
                <c:pt idx="0">
                  <c:v>03-10</c:v>
                </c:pt>
                <c:pt idx="1">
                  <c:v>11-20</c:v>
                </c:pt>
                <c:pt idx="2">
                  <c:v>21-25</c:v>
                </c:pt>
                <c:pt idx="3">
                  <c:v>26-30</c:v>
                </c:pt>
                <c:pt idx="4">
                  <c:v>31-35</c:v>
                </c:pt>
                <c:pt idx="5">
                  <c:v>36-40</c:v>
                </c:pt>
                <c:pt idx="6">
                  <c:v>41-45</c:v>
                </c:pt>
                <c:pt idx="7">
                  <c:v>46-50</c:v>
                </c:pt>
                <c:pt idx="8">
                  <c:v>51-55</c:v>
                </c:pt>
                <c:pt idx="9">
                  <c:v>56-60</c:v>
                </c:pt>
                <c:pt idx="10">
                  <c:v>61-65</c:v>
                </c:pt>
                <c:pt idx="11">
                  <c:v>66-70</c:v>
                </c:pt>
                <c:pt idx="12">
                  <c:v>71-75</c:v>
                </c:pt>
                <c:pt idx="13">
                  <c:v>76-80</c:v>
                </c:pt>
                <c:pt idx="14">
                  <c:v>81-85</c:v>
                </c:pt>
                <c:pt idx="15">
                  <c:v>86-90</c:v>
                </c:pt>
              </c:strCache>
            </c:strRef>
          </c:cat>
          <c:val>
            <c:numRef>
              <c:f>Planilha1!$M$3:$M$18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55</c:v>
                </c:pt>
                <c:pt idx="9">
                  <c:v>0</c:v>
                </c:pt>
                <c:pt idx="10">
                  <c:v>49</c:v>
                </c:pt>
                <c:pt idx="11">
                  <c:v>41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2-44D3-8EA8-3A99BB634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0445216"/>
        <c:axId val="749598288"/>
      </c:barChart>
      <c:catAx>
        <c:axId val="750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9598288"/>
        <c:crosses val="autoZero"/>
        <c:auto val="1"/>
        <c:lblAlgn val="ctr"/>
        <c:lblOffset val="100"/>
        <c:noMultiLvlLbl val="0"/>
      </c:catAx>
      <c:valAx>
        <c:axId val="7495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0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Pacientes e consultas por profisional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Planilha1!$B$14</c:f>
              <c:strCache>
                <c:ptCount val="1"/>
                <c:pt idx="0">
                  <c:v>Consultas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Planilha1!$A$15:$A$18</c:f>
              <c:strCache>
                <c:ptCount val="4"/>
                <c:pt idx="0">
                  <c:v>Educação física e reab cardíaca</c:v>
                </c:pt>
                <c:pt idx="1">
                  <c:v>Nutrição</c:v>
                </c:pt>
                <c:pt idx="2">
                  <c:v>Serviço social</c:v>
                </c:pt>
                <c:pt idx="3">
                  <c:v>Psicologia</c:v>
                </c:pt>
              </c:strCache>
            </c:strRef>
          </c:cat>
          <c:val>
            <c:numRef>
              <c:f>Planilha1!$B$15:$B$18</c:f>
              <c:numCache>
                <c:formatCode>General</c:formatCode>
                <c:ptCount val="4"/>
                <c:pt idx="0">
                  <c:v>3492</c:v>
                </c:pt>
                <c:pt idx="1">
                  <c:v>492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A-421F-9750-5B253B4E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463120"/>
        <c:axId val="825201904"/>
      </c:barChart>
      <c:lineChart>
        <c:grouping val="standard"/>
        <c:varyColors val="0"/>
        <c:ser>
          <c:idx val="1"/>
          <c:order val="1"/>
          <c:tx>
            <c:strRef>
              <c:f>Planilha1!$C$14</c:f>
              <c:strCache>
                <c:ptCount val="1"/>
                <c:pt idx="0">
                  <c:v>Pacientes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Planilha1!$A$15:$A$18</c:f>
              <c:strCache>
                <c:ptCount val="4"/>
                <c:pt idx="0">
                  <c:v>Educação física e reab cardíaca</c:v>
                </c:pt>
                <c:pt idx="1">
                  <c:v>Nutrição</c:v>
                </c:pt>
                <c:pt idx="2">
                  <c:v>Serviço social</c:v>
                </c:pt>
                <c:pt idx="3">
                  <c:v>Psicologia</c:v>
                </c:pt>
              </c:strCache>
            </c:strRef>
          </c:cat>
          <c:val>
            <c:numRef>
              <c:f>Planilha1!$C$15:$C$18</c:f>
              <c:numCache>
                <c:formatCode>General</c:formatCode>
                <c:ptCount val="4"/>
                <c:pt idx="0">
                  <c:v>97</c:v>
                </c:pt>
                <c:pt idx="1">
                  <c:v>82</c:v>
                </c:pt>
                <c:pt idx="2">
                  <c:v>94</c:v>
                </c:pt>
                <c:pt idx="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A-421F-9750-5B253B4E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610448"/>
        <c:axId val="749601760"/>
      </c:lineChart>
      <c:catAx>
        <c:axId val="5764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201904"/>
        <c:crosses val="autoZero"/>
        <c:auto val="1"/>
        <c:lblAlgn val="ctr"/>
        <c:lblOffset val="100"/>
        <c:noMultiLvlLbl val="0"/>
      </c:catAx>
      <c:valAx>
        <c:axId val="8252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6463120"/>
        <c:crosses val="autoZero"/>
        <c:crossBetween val="between"/>
      </c:valAx>
      <c:valAx>
        <c:axId val="749601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9610448"/>
        <c:crosses val="max"/>
        <c:crossBetween val="between"/>
      </c:valAx>
      <c:catAx>
        <c:axId val="82961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60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Cirurgias cardíacas e retornos após 1 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Planilha1!$L$20:$L$21</c:f>
              <c:strCache>
                <c:ptCount val="2"/>
                <c:pt idx="0">
                  <c:v>Pacientes submetidos a cirurgia cardíaca</c:v>
                </c:pt>
                <c:pt idx="1">
                  <c:v>Retorno após 1 ano</c:v>
                </c:pt>
              </c:strCache>
            </c:strRef>
          </c:cat>
          <c:val>
            <c:numRef>
              <c:f>Planilha1!$M$20:$M$21</c:f>
              <c:numCache>
                <c:formatCode>General</c:formatCode>
                <c:ptCount val="2"/>
                <c:pt idx="0">
                  <c:v>94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F-4EC2-97BA-1A5189A27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463120"/>
        <c:axId val="825201904"/>
      </c:barChart>
      <c:catAx>
        <c:axId val="5764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201904"/>
        <c:crosses val="autoZero"/>
        <c:auto val="1"/>
        <c:lblAlgn val="ctr"/>
        <c:lblOffset val="100"/>
        <c:noMultiLvlLbl val="0"/>
      </c:catAx>
      <c:valAx>
        <c:axId val="8252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64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incidência de sintomas/ eventos após 1 ano (47 pacientes)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Planilha1!$C$28</c:f>
              <c:strCache>
                <c:ptCount val="1"/>
                <c:pt idx="0">
                  <c:v>% incidência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Planilha1!$A$29:$A$40</c:f>
              <c:strCache>
                <c:ptCount val="12"/>
                <c:pt idx="0">
                  <c:v>Dão importância à espiritualidade</c:v>
                </c:pt>
                <c:pt idx="1">
                  <c:v>Bom relacionamento familiar</c:v>
                </c:pt>
                <c:pt idx="2">
                  <c:v>Não precisaram de PS ou hospitalização</c:v>
                </c:pt>
                <c:pt idx="3">
                  <c:v>Dificuldade em manter medicamento (valor)</c:v>
                </c:pt>
                <c:pt idx="4">
                  <c:v>Praticam atividade física</c:v>
                </c:pt>
                <c:pt idx="5">
                  <c:v>Ganharam peso</c:v>
                </c:pt>
                <c:pt idx="6">
                  <c:v>Consomem bebidas alcoólicas</c:v>
                </c:pt>
                <c:pt idx="7">
                  <c:v>Não deixaram de fumar</c:v>
                </c:pt>
                <c:pt idx="8">
                  <c:v>Sem doenças prévias e sem comorbidades</c:v>
                </c:pt>
                <c:pt idx="9">
                  <c:v>Dificuldade para dormir</c:v>
                </c:pt>
                <c:pt idx="10">
                  <c:v>Aumentaram o uso de medicamento</c:v>
                </c:pt>
                <c:pt idx="11">
                  <c:v>Nervoso e irritado, com intervenção psiquiátrica</c:v>
                </c:pt>
              </c:strCache>
            </c:strRef>
          </c:cat>
          <c:val>
            <c:numRef>
              <c:f>Planilha1!$C$29:$C$40</c:f>
              <c:numCache>
                <c:formatCode>0.0%</c:formatCode>
                <c:ptCount val="12"/>
                <c:pt idx="0">
                  <c:v>1</c:v>
                </c:pt>
                <c:pt idx="1">
                  <c:v>0.97872340425531912</c:v>
                </c:pt>
                <c:pt idx="2">
                  <c:v>0.57446808510638303</c:v>
                </c:pt>
                <c:pt idx="3">
                  <c:v>0.53191489361702127</c:v>
                </c:pt>
                <c:pt idx="4">
                  <c:v>0.38297872340425532</c:v>
                </c:pt>
                <c:pt idx="5">
                  <c:v>0.25531914893617019</c:v>
                </c:pt>
                <c:pt idx="6">
                  <c:v>0.23404255319148937</c:v>
                </c:pt>
                <c:pt idx="7">
                  <c:v>0.1276595744680851</c:v>
                </c:pt>
                <c:pt idx="8">
                  <c:v>0.1276595744680851</c:v>
                </c:pt>
                <c:pt idx="9">
                  <c:v>0.10638297872340426</c:v>
                </c:pt>
                <c:pt idx="10">
                  <c:v>0.10638297872340426</c:v>
                </c:pt>
                <c:pt idx="11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5-4040-B97B-795F374D3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992096"/>
        <c:axId val="1472911759"/>
      </c:barChart>
      <c:catAx>
        <c:axId val="14139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2911759"/>
        <c:crosses val="autoZero"/>
        <c:auto val="1"/>
        <c:lblAlgn val="ctr"/>
        <c:lblOffset val="100"/>
        <c:noMultiLvlLbl val="0"/>
      </c:catAx>
      <c:valAx>
        <c:axId val="147291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9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% resultados de exames laboratoriais</a:t>
            </a:r>
            <a:r>
              <a:rPr lang="pt-BR" baseline="0"/>
              <a:t> após 1 ano (47 pacientes)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Planilha1!$N$34:$N$39</c:f>
              <c:strCache>
                <c:ptCount val="6"/>
                <c:pt idx="0">
                  <c:v>Mudança de hábitos</c:v>
                </c:pt>
                <c:pt idx="1">
                  <c:v>Diabetes descontrolada</c:v>
                </c:pt>
                <c:pt idx="2">
                  <c:v>Pressão alta</c:v>
                </c:pt>
                <c:pt idx="3">
                  <c:v>Não atinge meta LDL</c:v>
                </c:pt>
                <c:pt idx="4">
                  <c:v>Colesterol alto</c:v>
                </c:pt>
                <c:pt idx="5">
                  <c:v>Triglicerídios alto</c:v>
                </c:pt>
              </c:strCache>
            </c:strRef>
          </c:cat>
          <c:val>
            <c:numRef>
              <c:f>Planilha1!$P$34:$P$39</c:f>
              <c:numCache>
                <c:formatCode>0.0%</c:formatCode>
                <c:ptCount val="6"/>
                <c:pt idx="0">
                  <c:v>0.31914893617021278</c:v>
                </c:pt>
                <c:pt idx="1">
                  <c:v>0.19148936170212766</c:v>
                </c:pt>
                <c:pt idx="2">
                  <c:v>0.14893617021276595</c:v>
                </c:pt>
                <c:pt idx="3">
                  <c:v>0.14893617021276595</c:v>
                </c:pt>
                <c:pt idx="4">
                  <c:v>0.1276595744680851</c:v>
                </c:pt>
                <c:pt idx="5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4B3A-B9E8-EBB120690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0090992"/>
        <c:axId val="1472936559"/>
      </c:barChart>
      <c:catAx>
        <c:axId val="15700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2936559"/>
        <c:crosses val="autoZero"/>
        <c:auto val="1"/>
        <c:lblAlgn val="ctr"/>
        <c:lblOffset val="100"/>
        <c:noMultiLvlLbl val="0"/>
      </c:catAx>
      <c:valAx>
        <c:axId val="147293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009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Pacientes psicologia por gênero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Planilha1!$B$45</c:f>
              <c:strCache>
                <c:ptCount val="1"/>
                <c:pt idx="0">
                  <c:v>Pacientes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Planilha1!$A$46:$A$47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Planilha1!$B$46:$B$47</c:f>
              <c:numCache>
                <c:formatCode>General</c:formatCode>
                <c:ptCount val="2"/>
                <c:pt idx="0">
                  <c:v>28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0-4914-BEFC-B34610AE6F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Pacientes psicologia por ano de atendimento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Planilha1!$B$45</c:f>
              <c:strCache>
                <c:ptCount val="1"/>
                <c:pt idx="0">
                  <c:v>Pacientes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A-4D80-8E78-0B30A9FC12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A-4D80-8E78-0B30A9FC12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Planilha1!$A$50:$A$51</c:f>
              <c:strCache>
                <c:ptCount val="2"/>
                <c:pt idx="0">
                  <c:v>2021/22</c:v>
                </c:pt>
                <c:pt idx="1">
                  <c:v>2023</c:v>
                </c:pt>
              </c:strCache>
            </c:strRef>
          </c:cat>
          <c:val>
            <c:numRef>
              <c:f>Planilha1!$B$50:$B$51</c:f>
              <c:numCache>
                <c:formatCode>General</c:formatCode>
                <c:ptCount val="2"/>
                <c:pt idx="0">
                  <c:v>40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A-4D80-8E78-0B30A9FC12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_xlchart.v2.2</cx:f>
      </cx:numDim>
    </cx:data>
  </cx:chartData>
  <cx:chart>
    <cx:title pos="t" align="ctr" overlay="0">
      <cx:tx>
        <cx:txData>
          <cx:v>Pacientes por etapa de cuidado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Pacientes por etapa de cuidado</a:t>
          </a:r>
        </a:p>
      </cx:txPr>
    </cx:title>
    <cx:plotArea>
      <cx:plotAreaRegion>
        <cx:series layoutId="funnel" uniqueId="{42FC7D00-12BB-42CC-864E-0F04EB388B0A}">
          <cx:tx>
            <cx:txData>
              <cx:f>_xlchart.v2.1</cx:f>
              <cx:v>Pacientes</cx:v>
            </cx:txData>
          </cx:tx>
          <cx:dataLabels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microsoft.com/office/2014/relationships/chartEx" Target="../charts/chartEx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</xdr:colOff>
      <xdr:row>0</xdr:row>
      <xdr:rowOff>12700</xdr:rowOff>
    </xdr:from>
    <xdr:to>
      <xdr:col>5</xdr:col>
      <xdr:colOff>88900</xdr:colOff>
      <xdr:row>10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64D746-FC42-6727-1F2B-5481345CE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11</xdr:col>
      <xdr:colOff>15875</xdr:colOff>
      <xdr:row>10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F30B9D-623C-4D62-AC34-87AD9C5BA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</xdr:colOff>
      <xdr:row>1</xdr:row>
      <xdr:rowOff>44450</xdr:rowOff>
    </xdr:from>
    <xdr:to>
      <xdr:col>20</xdr:col>
      <xdr:colOff>390525</xdr:colOff>
      <xdr:row>16</xdr:row>
      <xdr:rowOff>25400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E672AD-5CDB-F614-EDE3-16445680C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168275</xdr:colOff>
      <xdr:row>11</xdr:row>
      <xdr:rowOff>82550</xdr:rowOff>
    </xdr:from>
    <xdr:to>
      <xdr:col>10</xdr:col>
      <xdr:colOff>473075</xdr:colOff>
      <xdr:row>26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DFB5570-751D-2481-EA39-B531AA501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107950</xdr:colOff>
      <xdr:row>16</xdr:row>
      <xdr:rowOff>107950</xdr:rowOff>
    </xdr:from>
    <xdr:to>
      <xdr:col>20</xdr:col>
      <xdr:colOff>412750</xdr:colOff>
      <xdr:row>31</xdr:row>
      <xdr:rowOff>88900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067FCD-C373-4B87-8FEB-7AF5B424F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193674</xdr:colOff>
      <xdr:row>27</xdr:row>
      <xdr:rowOff>6350</xdr:rowOff>
    </xdr:from>
    <xdr:to>
      <xdr:col>12</xdr:col>
      <xdr:colOff>304799</xdr:colOff>
      <xdr:row>41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B8FA2F1-FF60-BC83-4207-DF43514E5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250825</xdr:colOff>
      <xdr:row>32</xdr:row>
      <xdr:rowOff>63500</xdr:rowOff>
    </xdr:from>
    <xdr:to>
      <xdr:col>23</xdr:col>
      <xdr:colOff>555625</xdr:colOff>
      <xdr:row>47</xdr:row>
      <xdr:rowOff>44450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65C4EFB-B89B-0277-44FC-B31A43BC6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187325</xdr:colOff>
      <xdr:row>42</xdr:row>
      <xdr:rowOff>57150</xdr:rowOff>
    </xdr:from>
    <xdr:to>
      <xdr:col>8</xdr:col>
      <xdr:colOff>114300</xdr:colOff>
      <xdr:row>53</xdr:row>
      <xdr:rowOff>6350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30E1DDD-CD8D-97BE-923B-663A900084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196850</xdr:colOff>
      <xdr:row>42</xdr:row>
      <xdr:rowOff>57150</xdr:rowOff>
    </xdr:from>
    <xdr:to>
      <xdr:col>13</xdr:col>
      <xdr:colOff>123825</xdr:colOff>
      <xdr:row>53</xdr:row>
      <xdr:rowOff>6350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97AF09A-7E89-46EF-B2BD-3FEA20A4E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187325</xdr:colOff>
      <xdr:row>53</xdr:row>
      <xdr:rowOff>120650</xdr:rowOff>
    </xdr:from>
    <xdr:to>
      <xdr:col>10</xdr:col>
      <xdr:colOff>492125</xdr:colOff>
      <xdr:row>68</xdr:row>
      <xdr:rowOff>101600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8075C369-B652-CAFE-A549-BA0806EEA0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125" y="98806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8</xdr:col>
      <xdr:colOff>381000</xdr:colOff>
      <xdr:row>64</xdr:row>
      <xdr:rowOff>114300</xdr:rowOff>
    </xdr:from>
    <xdr:to>
      <xdr:col>9</xdr:col>
      <xdr:colOff>95250</xdr:colOff>
      <xdr:row>67</xdr:row>
      <xdr:rowOff>114300</xdr:rowOff>
    </xdr:to>
    <xdr:sp macro="" textlink="">
      <xdr:nvSpPr>
        <xdr:cNvPr id="12" name="Seta: Curva para a Esquerda 11">
          <a:extLst>
            <a:ext uri="{FF2B5EF4-FFF2-40B4-BE49-F238E27FC236}">
              <a16:creationId xmlns:a16="http://schemas.microsoft.com/office/drawing/2014/main" id="{C73E007C-3299-2CB3-001C-1D2C09BCD68D}"/>
            </a:ext>
          </a:extLst>
        </xdr:cNvPr>
        <xdr:cNvSpPr/>
      </xdr:nvSpPr>
      <xdr:spPr>
        <a:xfrm>
          <a:off x="5257800" y="11899900"/>
          <a:ext cx="323850" cy="552450"/>
        </a:xfrm>
        <a:prstGeom prst="curved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177800</xdr:colOff>
      <xdr:row>65</xdr:row>
      <xdr:rowOff>88900</xdr:rowOff>
    </xdr:from>
    <xdr:to>
      <xdr:col>10</xdr:col>
      <xdr:colOff>241300</xdr:colOff>
      <xdr:row>66</xdr:row>
      <xdr:rowOff>165100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EF91A4EE-A0FE-7CDF-CE3A-2E133B7A04E8}"/>
            </a:ext>
          </a:extLst>
        </xdr:cNvPr>
        <xdr:cNvSpPr txBox="1"/>
      </xdr:nvSpPr>
      <xdr:spPr>
        <a:xfrm>
          <a:off x="5664200" y="12058650"/>
          <a:ext cx="673100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38,3%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FA8F-FF9C-457D-91F4-FAF9B986191A}">
  <dimension ref="A1:P62"/>
  <sheetViews>
    <sheetView tabSelected="1" topLeftCell="A51" workbookViewId="0">
      <selection activeCell="R59" sqref="R59"/>
    </sheetView>
  </sheetViews>
  <sheetFormatPr defaultRowHeight="14.5" x14ac:dyDescent="0.35"/>
  <sheetData>
    <row r="1" spans="1:13" x14ac:dyDescent="0.35">
      <c r="A1" t="s">
        <v>4</v>
      </c>
      <c r="G1" t="s">
        <v>5</v>
      </c>
      <c r="L1" t="s">
        <v>10</v>
      </c>
    </row>
    <row r="2" spans="1:13" x14ac:dyDescent="0.35">
      <c r="A2" t="s">
        <v>2</v>
      </c>
      <c r="B2" t="s">
        <v>3</v>
      </c>
      <c r="G2" t="s">
        <v>6</v>
      </c>
      <c r="H2" t="s">
        <v>3</v>
      </c>
      <c r="L2" t="s">
        <v>11</v>
      </c>
      <c r="M2" t="s">
        <v>3</v>
      </c>
    </row>
    <row r="3" spans="1:13" x14ac:dyDescent="0.35">
      <c r="A3" t="s">
        <v>0</v>
      </c>
      <c r="B3">
        <v>165</v>
      </c>
      <c r="G3" t="s">
        <v>7</v>
      </c>
      <c r="H3">
        <v>195</v>
      </c>
      <c r="L3" s="1" t="s">
        <v>26</v>
      </c>
      <c r="M3">
        <v>0</v>
      </c>
    </row>
    <row r="4" spans="1:13" x14ac:dyDescent="0.35">
      <c r="A4" t="s">
        <v>1</v>
      </c>
      <c r="B4">
        <v>75</v>
      </c>
      <c r="G4" t="s">
        <v>8</v>
      </c>
      <c r="H4">
        <v>30</v>
      </c>
      <c r="L4" s="1" t="s">
        <v>27</v>
      </c>
      <c r="M4">
        <v>0</v>
      </c>
    </row>
    <row r="5" spans="1:13" x14ac:dyDescent="0.35">
      <c r="G5" t="s">
        <v>9</v>
      </c>
      <c r="H5">
        <v>15</v>
      </c>
      <c r="L5" s="2" t="s">
        <v>12</v>
      </c>
      <c r="M5">
        <v>23</v>
      </c>
    </row>
    <row r="6" spans="1:13" x14ac:dyDescent="0.35">
      <c r="L6" s="2" t="s">
        <v>13</v>
      </c>
      <c r="M6">
        <v>0</v>
      </c>
    </row>
    <row r="7" spans="1:13" x14ac:dyDescent="0.35">
      <c r="L7" s="2" t="s">
        <v>14</v>
      </c>
      <c r="M7">
        <v>18</v>
      </c>
    </row>
    <row r="8" spans="1:13" x14ac:dyDescent="0.35">
      <c r="L8" s="2" t="s">
        <v>15</v>
      </c>
      <c r="M8">
        <v>0</v>
      </c>
    </row>
    <row r="9" spans="1:13" x14ac:dyDescent="0.35">
      <c r="L9" s="2" t="s">
        <v>16</v>
      </c>
      <c r="M9">
        <v>34</v>
      </c>
    </row>
    <row r="10" spans="1:13" x14ac:dyDescent="0.35">
      <c r="L10" s="2" t="s">
        <v>17</v>
      </c>
      <c r="M10">
        <v>0</v>
      </c>
    </row>
    <row r="11" spans="1:13" x14ac:dyDescent="0.35">
      <c r="L11" s="2" t="s">
        <v>18</v>
      </c>
      <c r="M11">
        <v>55</v>
      </c>
    </row>
    <row r="12" spans="1:13" x14ac:dyDescent="0.35">
      <c r="L12" s="2" t="s">
        <v>19</v>
      </c>
      <c r="M12">
        <v>0</v>
      </c>
    </row>
    <row r="13" spans="1:13" x14ac:dyDescent="0.35">
      <c r="A13" t="s">
        <v>28</v>
      </c>
      <c r="L13" s="2" t="s">
        <v>20</v>
      </c>
      <c r="M13">
        <v>49</v>
      </c>
    </row>
    <row r="14" spans="1:13" x14ac:dyDescent="0.35">
      <c r="A14" t="s">
        <v>29</v>
      </c>
      <c r="B14" t="s">
        <v>30</v>
      </c>
      <c r="C14" t="s">
        <v>3</v>
      </c>
      <c r="L14" s="2" t="s">
        <v>21</v>
      </c>
      <c r="M14">
        <v>41</v>
      </c>
    </row>
    <row r="15" spans="1:13" x14ac:dyDescent="0.35">
      <c r="A15" t="s">
        <v>31</v>
      </c>
      <c r="B15">
        <f>97*3*12</f>
        <v>3492</v>
      </c>
      <c r="C15">
        <v>97</v>
      </c>
      <c r="L15" s="2" t="s">
        <v>22</v>
      </c>
      <c r="M15">
        <v>7</v>
      </c>
    </row>
    <row r="16" spans="1:13" x14ac:dyDescent="0.35">
      <c r="A16" t="s">
        <v>32</v>
      </c>
      <c r="B16">
        <f>6*C16</f>
        <v>492</v>
      </c>
      <c r="C16">
        <v>82</v>
      </c>
      <c r="L16" s="2" t="s">
        <v>23</v>
      </c>
      <c r="M16">
        <v>3</v>
      </c>
    </row>
    <row r="17" spans="1:13" x14ac:dyDescent="0.35">
      <c r="A17" t="s">
        <v>33</v>
      </c>
      <c r="B17">
        <f>C17*3</f>
        <v>282</v>
      </c>
      <c r="C17">
        <v>94</v>
      </c>
      <c r="L17" s="2" t="s">
        <v>24</v>
      </c>
      <c r="M17">
        <v>7</v>
      </c>
    </row>
    <row r="18" spans="1:13" x14ac:dyDescent="0.35">
      <c r="A18" t="s">
        <v>55</v>
      </c>
      <c r="C18">
        <v>160</v>
      </c>
      <c r="L18" s="2" t="s">
        <v>25</v>
      </c>
      <c r="M18">
        <v>0</v>
      </c>
    </row>
    <row r="20" spans="1:13" x14ac:dyDescent="0.35">
      <c r="L20" t="s">
        <v>34</v>
      </c>
      <c r="M20">
        <v>94</v>
      </c>
    </row>
    <row r="21" spans="1:13" x14ac:dyDescent="0.35">
      <c r="L21" t="s">
        <v>35</v>
      </c>
      <c r="M21">
        <v>47</v>
      </c>
    </row>
    <row r="28" spans="1:13" x14ac:dyDescent="0.35">
      <c r="A28" t="s">
        <v>49</v>
      </c>
      <c r="C28" t="s">
        <v>48</v>
      </c>
    </row>
    <row r="29" spans="1:13" x14ac:dyDescent="0.35">
      <c r="A29" t="s">
        <v>42</v>
      </c>
      <c r="B29">
        <v>47</v>
      </c>
      <c r="C29" s="3">
        <f t="shared" ref="C29:C40" si="0">B29/47</f>
        <v>1</v>
      </c>
    </row>
    <row r="30" spans="1:13" x14ac:dyDescent="0.35">
      <c r="A30" t="s">
        <v>46</v>
      </c>
      <c r="B30">
        <v>46</v>
      </c>
      <c r="C30" s="3">
        <f t="shared" si="0"/>
        <v>0.97872340425531912</v>
      </c>
    </row>
    <row r="31" spans="1:13" x14ac:dyDescent="0.35">
      <c r="A31" t="s">
        <v>44</v>
      </c>
      <c r="B31">
        <v>27</v>
      </c>
      <c r="C31" s="3">
        <f t="shared" si="0"/>
        <v>0.57446808510638303</v>
      </c>
    </row>
    <row r="32" spans="1:13" x14ac:dyDescent="0.35">
      <c r="A32" t="s">
        <v>37</v>
      </c>
      <c r="B32">
        <v>25</v>
      </c>
      <c r="C32" s="3">
        <f t="shared" si="0"/>
        <v>0.53191489361702127</v>
      </c>
    </row>
    <row r="33" spans="1:16" x14ac:dyDescent="0.35">
      <c r="A33" t="s">
        <v>36</v>
      </c>
      <c r="B33">
        <v>18</v>
      </c>
      <c r="C33" s="3">
        <f t="shared" si="0"/>
        <v>0.38297872340425532</v>
      </c>
      <c r="P33" t="s">
        <v>48</v>
      </c>
    </row>
    <row r="34" spans="1:16" x14ac:dyDescent="0.35">
      <c r="A34" t="s">
        <v>38</v>
      </c>
      <c r="B34">
        <v>12</v>
      </c>
      <c r="C34" s="3">
        <f t="shared" si="0"/>
        <v>0.25531914893617019</v>
      </c>
      <c r="N34" t="s">
        <v>68</v>
      </c>
      <c r="O34">
        <v>15</v>
      </c>
      <c r="P34" s="3">
        <f t="shared" ref="P34:P39" si="1">O34/47</f>
        <v>0.31914893617021278</v>
      </c>
    </row>
    <row r="35" spans="1:16" x14ac:dyDescent="0.35">
      <c r="A35" t="s">
        <v>41</v>
      </c>
      <c r="B35">
        <v>11</v>
      </c>
      <c r="C35" s="3">
        <f t="shared" si="0"/>
        <v>0.23404255319148937</v>
      </c>
      <c r="N35" t="s">
        <v>51</v>
      </c>
      <c r="O35">
        <v>9</v>
      </c>
      <c r="P35" s="3">
        <f t="shared" si="1"/>
        <v>0.19148936170212766</v>
      </c>
    </row>
    <row r="36" spans="1:16" x14ac:dyDescent="0.35">
      <c r="A36" t="s">
        <v>40</v>
      </c>
      <c r="B36">
        <v>6</v>
      </c>
      <c r="C36" s="3">
        <f t="shared" si="0"/>
        <v>0.1276595744680851</v>
      </c>
      <c r="N36" t="s">
        <v>50</v>
      </c>
      <c r="O36">
        <v>7</v>
      </c>
      <c r="P36" s="3">
        <f t="shared" si="1"/>
        <v>0.14893617021276595</v>
      </c>
    </row>
    <row r="37" spans="1:16" x14ac:dyDescent="0.35">
      <c r="A37" t="s">
        <v>45</v>
      </c>
      <c r="B37">
        <v>6</v>
      </c>
      <c r="C37" s="3">
        <f t="shared" si="0"/>
        <v>0.1276595744680851</v>
      </c>
      <c r="N37" t="s">
        <v>53</v>
      </c>
      <c r="O37">
        <v>7</v>
      </c>
      <c r="P37" s="3">
        <f t="shared" si="1"/>
        <v>0.14893617021276595</v>
      </c>
    </row>
    <row r="38" spans="1:16" x14ac:dyDescent="0.35">
      <c r="A38" t="s">
        <v>39</v>
      </c>
      <c r="B38">
        <v>5</v>
      </c>
      <c r="C38" s="3">
        <f t="shared" si="0"/>
        <v>0.10638297872340426</v>
      </c>
      <c r="N38" t="s">
        <v>52</v>
      </c>
      <c r="O38">
        <v>6</v>
      </c>
      <c r="P38" s="3">
        <f t="shared" si="1"/>
        <v>0.1276595744680851</v>
      </c>
    </row>
    <row r="39" spans="1:16" x14ac:dyDescent="0.35">
      <c r="A39" t="s">
        <v>43</v>
      </c>
      <c r="B39">
        <v>5</v>
      </c>
      <c r="C39" s="3">
        <f t="shared" si="0"/>
        <v>0.10638297872340426</v>
      </c>
      <c r="N39" t="s">
        <v>54</v>
      </c>
      <c r="O39">
        <v>3</v>
      </c>
      <c r="P39" s="3">
        <f t="shared" si="1"/>
        <v>6.3829787234042548E-2</v>
      </c>
    </row>
    <row r="40" spans="1:16" x14ac:dyDescent="0.35">
      <c r="A40" t="s">
        <v>47</v>
      </c>
      <c r="B40">
        <v>1</v>
      </c>
      <c r="C40" s="3">
        <f t="shared" si="0"/>
        <v>2.1276595744680851E-2</v>
      </c>
    </row>
    <row r="44" spans="1:16" x14ac:dyDescent="0.35">
      <c r="A44" t="s">
        <v>56</v>
      </c>
    </row>
    <row r="45" spans="1:16" x14ac:dyDescent="0.35">
      <c r="A45" t="s">
        <v>2</v>
      </c>
      <c r="B45" t="s">
        <v>3</v>
      </c>
    </row>
    <row r="46" spans="1:16" x14ac:dyDescent="0.35">
      <c r="A46" t="s">
        <v>57</v>
      </c>
      <c r="B46">
        <v>28</v>
      </c>
    </row>
    <row r="47" spans="1:16" x14ac:dyDescent="0.35">
      <c r="A47" t="s">
        <v>58</v>
      </c>
      <c r="B47">
        <v>132</v>
      </c>
    </row>
    <row r="49" spans="1:2" x14ac:dyDescent="0.35">
      <c r="A49" t="s">
        <v>59</v>
      </c>
      <c r="B49" t="s">
        <v>61</v>
      </c>
    </row>
    <row r="50" spans="1:2" x14ac:dyDescent="0.35">
      <c r="A50" t="s">
        <v>60</v>
      </c>
      <c r="B50">
        <v>40</v>
      </c>
    </row>
    <row r="51" spans="1:2" x14ac:dyDescent="0.35">
      <c r="A51">
        <v>2023</v>
      </c>
      <c r="B51">
        <v>120</v>
      </c>
    </row>
    <row r="55" spans="1:2" x14ac:dyDescent="0.35">
      <c r="A55" t="s">
        <v>62</v>
      </c>
    </row>
    <row r="56" spans="1:2" x14ac:dyDescent="0.35">
      <c r="A56" t="s">
        <v>69</v>
      </c>
      <c r="B56" t="s">
        <v>3</v>
      </c>
    </row>
    <row r="57" spans="1:2" x14ac:dyDescent="0.35">
      <c r="A57" t="s">
        <v>3</v>
      </c>
      <c r="B57">
        <v>240</v>
      </c>
    </row>
    <row r="58" spans="1:2" x14ac:dyDescent="0.35">
      <c r="A58" t="s">
        <v>63</v>
      </c>
      <c r="B58">
        <v>240</v>
      </c>
    </row>
    <row r="59" spans="1:2" x14ac:dyDescent="0.35">
      <c r="A59" t="s">
        <v>64</v>
      </c>
      <c r="B59">
        <v>97</v>
      </c>
    </row>
    <row r="60" spans="1:2" x14ac:dyDescent="0.35">
      <c r="A60" t="s">
        <v>65</v>
      </c>
      <c r="B60">
        <v>94</v>
      </c>
    </row>
    <row r="61" spans="1:2" x14ac:dyDescent="0.35">
      <c r="A61" t="s">
        <v>66</v>
      </c>
      <c r="B61">
        <v>47</v>
      </c>
    </row>
    <row r="62" spans="1:2" x14ac:dyDescent="0.35">
      <c r="A62" t="s">
        <v>67</v>
      </c>
      <c r="B62">
        <v>18</v>
      </c>
    </row>
  </sheetData>
  <sortState xmlns:xlrd2="http://schemas.microsoft.com/office/spreadsheetml/2017/richdata2" ref="N34:P39">
    <sortCondition descending="1" ref="P34:P39"/>
  </sortState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Bertolucci</dc:creator>
  <cp:lastModifiedBy>Ricardo Bertolucci</cp:lastModifiedBy>
  <dcterms:created xsi:type="dcterms:W3CDTF">2024-02-08T19:30:35Z</dcterms:created>
  <dcterms:modified xsi:type="dcterms:W3CDTF">2024-02-19T13:51:58Z</dcterms:modified>
</cp:coreProperties>
</file>